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68\"/>
    </mc:Choice>
  </mc:AlternateContent>
  <xr:revisionPtr revIDLastSave="0" documentId="13_ncr:1_{243C9F2D-C99A-4812-A861-E589878A8FA3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<sst xmlns="http://schemas.openxmlformats.org/spreadsheetml/2006/main" count="290" uniqueCount="136">
  <si>
    <t>СВОДКА ЗАТРАТ</t>
  </si>
  <si>
    <t>P_0768</t>
  </si>
  <si>
    <t>(идентификатор инвестиционного проекта)</t>
  </si>
  <si>
    <t>Реконструкция ВЛ-0,4 кВ от ЗТП 107 10/0,4/400 кВА ПС 110/35/10 кВ Большая Черниговка (протяженностью 1,2 км),установка приборов учета (29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</si>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</sst>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\ _₽_-;\-* #\ ##0.00\ _₽_-;_-* &quot;-&quot;??\ _₽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_-* #\ ##0.00_-;\-* #\ ##0.00_-;_-* &quot;-&quot;??_-;_-@_-"/>
    <numFmt numFmtId="172" formatCode="###\ ###\ ###\ ##0.00"/>
    <numFmt numFmtId="173" formatCode="#\ ##0.00000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vertical="center" wrapText="1"/>
    </xf>
    <xf numFmtId="171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2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3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vertical="center" wrapText="1"/>
    </xf>
    <xf numFmtId="164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6640625" defaultRowHeight="14.4"/>
  <cols>
    <col min="1" max="1" width="10.6640625" customWidth="1"/>
    <col min="2" max="2" width="101.44140625" customWidth="1"/>
    <col min="3" max="3" width="35" customWidth="1"/>
    <col min="4" max="4" width="13.109375" customWidth="1"/>
  </cols>
  <sheetData>
    <row r="1" spans="1:3" ht="16.2" customHeight="1">
      <c r="A1" s="23"/>
      <c r="B1" s="23"/>
      <c r="C1" s="23"/>
    </row>
    <row r="2" spans="1:3" ht="16.2" customHeight="1">
      <c r="A2" s="24"/>
      <c r="B2" s="24"/>
      <c r="C2" s="24"/>
    </row>
    <row r="3" spans="1:3" ht="16.2" customHeight="1">
      <c r="A3" s="25"/>
      <c r="B3" s="25"/>
      <c r="C3" s="25"/>
    </row>
    <row r="4" spans="1:3" ht="16.2" customHeight="1">
      <c r="A4" s="24"/>
      <c r="B4" s="24"/>
      <c r="C4" s="24"/>
    </row>
    <row r="5" spans="1:3" ht="16.2" customHeight="1">
      <c r="A5" s="24"/>
      <c r="B5" s="24"/>
      <c r="C5" s="24"/>
    </row>
    <row r="6" spans="1:3" ht="16.2" customHeight="1">
      <c r="A6" s="24"/>
      <c r="B6" s="24"/>
      <c r="C6" s="49"/>
    </row>
    <row r="7" spans="1:3" ht="16.2" customHeight="1">
      <c r="A7" s="24"/>
      <c r="B7" s="24"/>
      <c r="C7" s="24"/>
    </row>
    <row r="8" spans="1:3" ht="16.2" customHeight="1">
      <c r="A8" s="25"/>
      <c r="B8" s="25"/>
      <c r="C8" s="25"/>
    </row>
    <row r="9" spans="1:3" ht="16.2" customHeight="1">
      <c r="A9" s="24"/>
      <c r="B9" s="24"/>
      <c r="C9" s="24"/>
    </row>
    <row r="10" spans="1:3" ht="16.2" customHeight="1">
      <c r="A10" s="24"/>
      <c r="B10" s="24"/>
      <c r="C10" s="24"/>
    </row>
    <row r="11" spans="1:3" ht="16.2" customHeight="1">
      <c r="A11" s="24"/>
      <c r="B11" s="24"/>
      <c r="C11" s="24"/>
    </row>
    <row r="12" spans="1:3" ht="16.2" customHeight="1">
      <c r="A12" s="82" t="s">
        <v>0</v>
      </c>
      <c r="B12" s="82"/>
      <c r="C12" s="82"/>
    </row>
    <row r="13" spans="1:3" ht="16.2" customHeight="1">
      <c r="A13" s="24"/>
      <c r="B13" s="24"/>
      <c r="C13" s="24"/>
    </row>
    <row r="14" spans="1:3" ht="16.2" customHeight="1">
      <c r="A14" s="24"/>
      <c r="B14" s="24"/>
      <c r="C14" s="24"/>
    </row>
    <row r="15" spans="1:3" ht="16.2" customHeight="1">
      <c r="A15" s="24"/>
      <c r="B15" s="24"/>
      <c r="C15" s="24"/>
    </row>
    <row r="16" spans="1:3" ht="19.95" customHeight="1">
      <c r="A16" s="83" t="s">
        <v>1</v>
      </c>
      <c r="B16" s="83"/>
      <c r="C16" s="83"/>
    </row>
    <row r="17" spans="1:9" ht="16.2" customHeight="1">
      <c r="A17" s="84" t="s">
        <v>2</v>
      </c>
      <c r="B17" s="84"/>
      <c r="C17" s="84"/>
    </row>
    <row r="18" spans="1:9" ht="16.2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6.2" customHeight="1">
      <c r="A20" s="84" t="s">
        <v>4</v>
      </c>
      <c r="B20" s="84"/>
      <c r="C20" s="84"/>
    </row>
    <row r="21" spans="1:9" ht="16.2" customHeight="1">
      <c r="A21" s="24"/>
      <c r="B21" s="24"/>
      <c r="C21" s="24"/>
    </row>
    <row r="22" spans="1:9" ht="16.2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2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6.95" customHeight="1">
      <c r="A29" s="55" t="s">
        <v>18</v>
      </c>
      <c r="B29" s="53" t="s">
        <v>19</v>
      </c>
      <c r="C29" s="61">
        <f>ССР!G61*1.2</f>
        <v>1183.2470526315799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6.95" customHeight="1">
      <c r="A30" s="50">
        <v>2</v>
      </c>
      <c r="B30" s="53" t="s">
        <v>20</v>
      </c>
      <c r="C30" s="61">
        <f>C27+C28+C29</f>
        <v>1183.2470526315799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6.95" customHeight="1">
      <c r="A31" s="55" t="s">
        <v>21</v>
      </c>
      <c r="B31" s="53" t="s">
        <v>22</v>
      </c>
      <c r="C31" s="61">
        <f>C30-ROUND(C30/1.2,5)</f>
        <v>197.20784263158399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C30*I39</f>
        <v>1433.23683556629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0.69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988.93341654073902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ССР!D70+ССР!E70</f>
        <v>11163.7505149838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ССР!F70</f>
        <v>0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(ССР!G66-ССР!G61)*1.2</f>
        <v>574.02062222925997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11737.7711372131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1956.2951872131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C40*I40</f>
        <v>14846.2097197041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0.69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10243.8847065958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11232.8181231366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A13" sqref="A13:H13"/>
    </sheetView>
  </sheetViews>
  <sheetFormatPr defaultColWidth="8.6640625" defaultRowHeight="15.6"/>
  <cols>
    <col min="1" max="1" width="10.6640625" style="20" customWidth="1"/>
    <col min="2" max="2" width="66.33203125" style="20" customWidth="1"/>
    <col min="3" max="3" width="66.6640625" style="20" customWidth="1"/>
    <col min="4" max="4" width="21.664062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664062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85.2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8303.7030842034001</v>
      </c>
      <c r="E25" s="41">
        <v>284.02131942615</v>
      </c>
      <c r="F25" s="41">
        <v>0</v>
      </c>
      <c r="G25" s="41">
        <v>0</v>
      </c>
      <c r="H25" s="41">
        <v>8587.7244036294996</v>
      </c>
    </row>
    <row r="26" spans="1:8" ht="16.95" customHeight="1">
      <c r="A26" s="2"/>
      <c r="B26" s="33"/>
      <c r="C26" s="33" t="s">
        <v>44</v>
      </c>
      <c r="D26" s="41">
        <v>8303.7030842034001</v>
      </c>
      <c r="E26" s="41">
        <v>284.02131942615</v>
      </c>
      <c r="F26" s="41">
        <v>0</v>
      </c>
      <c r="G26" s="41">
        <v>0</v>
      </c>
      <c r="H26" s="41">
        <v>8587.7244036294996</v>
      </c>
    </row>
    <row r="27" spans="1:8" ht="16.95" customHeight="1">
      <c r="A27" s="2"/>
      <c r="B27" s="33"/>
      <c r="C27" s="44" t="s">
        <v>45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6.95" customHeight="1">
      <c r="A29" s="2"/>
      <c r="B29" s="33"/>
      <c r="C29" s="33" t="s">
        <v>46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6.95" customHeight="1">
      <c r="A30" s="39"/>
      <c r="B30" s="33"/>
      <c r="C30" s="40" t="s">
        <v>47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6.95" customHeight="1">
      <c r="A32" s="2"/>
      <c r="B32" s="33"/>
      <c r="C32" s="40" t="s">
        <v>48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95" customHeight="1">
      <c r="A33" s="2"/>
      <c r="B33" s="33"/>
      <c r="C33" s="44" t="s">
        <v>49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6.95" customHeight="1">
      <c r="A35" s="2"/>
      <c r="B35" s="33"/>
      <c r="C35" s="33" t="s">
        <v>50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4.200000000000003" customHeight="1">
      <c r="A36" s="2"/>
      <c r="B36" s="33"/>
      <c r="C36" s="44" t="s">
        <v>51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95" customHeight="1">
      <c r="A38" s="2"/>
      <c r="B38" s="33"/>
      <c r="C38" s="33" t="s">
        <v>52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6.95" customHeight="1">
      <c r="A39" s="2"/>
      <c r="B39" s="33"/>
      <c r="C39" s="44" t="s">
        <v>53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95" customHeight="1">
      <c r="A41" s="2"/>
      <c r="B41" s="33"/>
      <c r="C41" s="33" t="s">
        <v>54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95" customHeight="1">
      <c r="A42" s="2"/>
      <c r="B42" s="33"/>
      <c r="C42" s="33" t="s">
        <v>55</v>
      </c>
      <c r="D42" s="41">
        <v>8303.7030842034001</v>
      </c>
      <c r="E42" s="41">
        <v>284.02131942615</v>
      </c>
      <c r="F42" s="41">
        <v>0</v>
      </c>
      <c r="G42" s="41">
        <v>0</v>
      </c>
      <c r="H42" s="41">
        <v>8587.7244036294996</v>
      </c>
    </row>
    <row r="43" spans="1:8" ht="16.95" customHeight="1">
      <c r="A43" s="2"/>
      <c r="B43" s="33"/>
      <c r="C43" s="44" t="s">
        <v>56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57</v>
      </c>
      <c r="C44" s="42" t="s">
        <v>58</v>
      </c>
      <c r="D44" s="41">
        <v>207.59257710508001</v>
      </c>
      <c r="E44" s="41">
        <v>7.1005329856535999</v>
      </c>
      <c r="F44" s="41">
        <v>0</v>
      </c>
      <c r="G44" s="41">
        <v>0</v>
      </c>
      <c r="H44" s="41">
        <v>214.69311009073999</v>
      </c>
    </row>
    <row r="45" spans="1:8" ht="16.95" customHeight="1">
      <c r="A45" s="2"/>
      <c r="B45" s="33"/>
      <c r="C45" s="33" t="s">
        <v>59</v>
      </c>
      <c r="D45" s="41">
        <v>207.59257710508001</v>
      </c>
      <c r="E45" s="41">
        <v>7.1005329856535999</v>
      </c>
      <c r="F45" s="41">
        <v>0</v>
      </c>
      <c r="G45" s="41">
        <v>0</v>
      </c>
      <c r="H45" s="41">
        <v>214.69311009073999</v>
      </c>
    </row>
    <row r="46" spans="1:8" ht="16.95" customHeight="1">
      <c r="A46" s="2"/>
      <c r="B46" s="33"/>
      <c r="C46" s="33" t="s">
        <v>60</v>
      </c>
      <c r="D46" s="41">
        <v>8511.2956613085007</v>
      </c>
      <c r="E46" s="41">
        <v>291.12185241179998</v>
      </c>
      <c r="F46" s="41">
        <v>0</v>
      </c>
      <c r="G46" s="41">
        <v>0</v>
      </c>
      <c r="H46" s="41">
        <v>8802.4175137203001</v>
      </c>
    </row>
    <row r="47" spans="1:8" ht="16.95" customHeight="1">
      <c r="A47" s="2"/>
      <c r="B47" s="33"/>
      <c r="C47" s="33" t="s">
        <v>61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62</v>
      </c>
      <c r="C48" s="48" t="s">
        <v>63</v>
      </c>
      <c r="D48" s="41">
        <v>0</v>
      </c>
      <c r="E48" s="41">
        <v>0</v>
      </c>
      <c r="F48" s="41">
        <v>0</v>
      </c>
      <c r="G48" s="41">
        <v>73.439591187123</v>
      </c>
      <c r="H48" s="41">
        <v>73.439591187123</v>
      </c>
    </row>
    <row r="49" spans="1:8" ht="31.2">
      <c r="A49" s="2">
        <v>4</v>
      </c>
      <c r="B49" s="2" t="s">
        <v>64</v>
      </c>
      <c r="C49" s="48" t="s">
        <v>65</v>
      </c>
      <c r="D49" s="41">
        <v>222.14481676015001</v>
      </c>
      <c r="E49" s="41">
        <v>7.5982803479480001</v>
      </c>
      <c r="F49" s="41">
        <v>0</v>
      </c>
      <c r="G49" s="41">
        <v>0</v>
      </c>
      <c r="H49" s="41">
        <v>229.74309710809999</v>
      </c>
    </row>
    <row r="50" spans="1:8">
      <c r="A50" s="2">
        <v>5</v>
      </c>
      <c r="B50" s="2" t="s">
        <v>66</v>
      </c>
      <c r="C50" s="48" t="s">
        <v>67</v>
      </c>
      <c r="D50" s="41">
        <v>0</v>
      </c>
      <c r="E50" s="41">
        <v>0</v>
      </c>
      <c r="F50" s="41">
        <v>0</v>
      </c>
      <c r="G50" s="41">
        <v>241.82974532768</v>
      </c>
      <c r="H50" s="41">
        <v>241.82974532768</v>
      </c>
    </row>
    <row r="51" spans="1:8">
      <c r="A51" s="2">
        <v>6</v>
      </c>
      <c r="B51" s="2"/>
      <c r="C51" s="48" t="s">
        <v>68</v>
      </c>
      <c r="D51" s="41">
        <v>0</v>
      </c>
      <c r="E51" s="41">
        <v>0</v>
      </c>
      <c r="F51" s="41">
        <v>0</v>
      </c>
      <c r="G51" s="41">
        <v>48.177019576996997</v>
      </c>
      <c r="H51" s="41">
        <v>48.177019576996997</v>
      </c>
    </row>
    <row r="52" spans="1:8">
      <c r="A52" s="2">
        <v>7</v>
      </c>
      <c r="B52" s="2"/>
      <c r="C52" s="48" t="s">
        <v>69</v>
      </c>
      <c r="D52" s="41">
        <v>0</v>
      </c>
      <c r="E52" s="41">
        <v>0</v>
      </c>
      <c r="F52" s="41">
        <v>0</v>
      </c>
      <c r="G52" s="41">
        <v>72.252034402028997</v>
      </c>
      <c r="H52" s="41">
        <v>72.252034402028997</v>
      </c>
    </row>
    <row r="53" spans="1:8" ht="16.95" customHeight="1">
      <c r="A53" s="2"/>
      <c r="B53" s="33"/>
      <c r="C53" s="33" t="s">
        <v>70</v>
      </c>
      <c r="D53" s="41">
        <v>222.14481676015001</v>
      </c>
      <c r="E53" s="41">
        <v>7.5982803479480001</v>
      </c>
      <c r="F53" s="41">
        <v>0</v>
      </c>
      <c r="G53" s="41">
        <v>435.69839049382</v>
      </c>
      <c r="H53" s="41">
        <v>665.44148760192002</v>
      </c>
    </row>
    <row r="54" spans="1:8" ht="16.95" customHeight="1">
      <c r="A54" s="2"/>
      <c r="B54" s="33"/>
      <c r="C54" s="33" t="s">
        <v>71</v>
      </c>
      <c r="D54" s="41">
        <v>8733.4404780686</v>
      </c>
      <c r="E54" s="41">
        <v>298.72013275975002</v>
      </c>
      <c r="F54" s="41">
        <v>0</v>
      </c>
      <c r="G54" s="41">
        <v>435.69839049382</v>
      </c>
      <c r="H54" s="41">
        <v>9467.8590013222001</v>
      </c>
    </row>
    <row r="55" spans="1:8" ht="16.95" customHeight="1">
      <c r="A55" s="2"/>
      <c r="B55" s="33"/>
      <c r="C55" s="33" t="s">
        <v>72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 ht="16.95" customHeight="1">
      <c r="A57" s="2"/>
      <c r="B57" s="33"/>
      <c r="C57" s="33" t="s">
        <v>73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 ht="16.95" customHeight="1">
      <c r="A58" s="2"/>
      <c r="B58" s="33"/>
      <c r="C58" s="33" t="s">
        <v>74</v>
      </c>
      <c r="D58" s="41">
        <v>8733.4404780686</v>
      </c>
      <c r="E58" s="41">
        <v>298.72013275975002</v>
      </c>
      <c r="F58" s="41">
        <v>0</v>
      </c>
      <c r="G58" s="41">
        <v>435.69839049382</v>
      </c>
      <c r="H58" s="41">
        <v>9467.8590013222001</v>
      </c>
    </row>
    <row r="59" spans="1:8" ht="153" customHeight="1">
      <c r="A59" s="2"/>
      <c r="B59" s="33"/>
      <c r="C59" s="33" t="s">
        <v>75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76</v>
      </c>
      <c r="C60" s="48" t="s">
        <v>77</v>
      </c>
      <c r="D60" s="41">
        <v>0</v>
      </c>
      <c r="E60" s="41">
        <v>0</v>
      </c>
      <c r="F60" s="41">
        <v>0</v>
      </c>
      <c r="G60" s="41">
        <v>986.03921052631995</v>
      </c>
      <c r="H60" s="41">
        <v>986.03921052631995</v>
      </c>
    </row>
    <row r="61" spans="1:8" ht="16.95" customHeight="1">
      <c r="A61" s="2"/>
      <c r="B61" s="33"/>
      <c r="C61" s="33" t="s">
        <v>78</v>
      </c>
      <c r="D61" s="41">
        <v>0</v>
      </c>
      <c r="E61" s="41">
        <v>0</v>
      </c>
      <c r="F61" s="41">
        <v>0</v>
      </c>
      <c r="G61" s="41">
        <v>986.03921052631995</v>
      </c>
      <c r="H61" s="41">
        <v>986.03921052631995</v>
      </c>
    </row>
    <row r="62" spans="1:8" ht="16.95" customHeight="1">
      <c r="A62" s="2"/>
      <c r="B62" s="33"/>
      <c r="C62" s="33" t="s">
        <v>79</v>
      </c>
      <c r="D62" s="41">
        <v>8733.4404780686</v>
      </c>
      <c r="E62" s="41">
        <v>298.72013275975002</v>
      </c>
      <c r="F62" s="41">
        <v>0</v>
      </c>
      <c r="G62" s="41">
        <v>1421.7376010201001</v>
      </c>
      <c r="H62" s="41">
        <v>10453.898211848</v>
      </c>
    </row>
    <row r="63" spans="1:8" ht="16.95" customHeight="1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 ht="34.200000000000003" customHeight="1">
      <c r="A64" s="2">
        <v>9</v>
      </c>
      <c r="B64" s="2" t="s">
        <v>81</v>
      </c>
      <c r="C64" s="48" t="s">
        <v>82</v>
      </c>
      <c r="D64" s="41">
        <f>D62*3%</f>
        <v>262.00321434205802</v>
      </c>
      <c r="E64" s="41">
        <f>E62*3%</f>
        <v>8.9616039827925</v>
      </c>
      <c r="F64" s="41">
        <f>F62*3%</f>
        <v>0</v>
      </c>
      <c r="G64" s="41">
        <f>G62*3%</f>
        <v>42.652128030603002</v>
      </c>
      <c r="H64" s="41">
        <f>SUM(D64:G64)</f>
        <v>313.61694635545399</v>
      </c>
    </row>
    <row r="65" spans="1:8" ht="16.95" customHeight="1">
      <c r="A65" s="2"/>
      <c r="B65" s="33"/>
      <c r="C65" s="33" t="s">
        <v>83</v>
      </c>
      <c r="D65" s="41">
        <f>D64</f>
        <v>262.00321434205802</v>
      </c>
      <c r="E65" s="41">
        <f>E64</f>
        <v>8.9616039827925</v>
      </c>
      <c r="F65" s="41">
        <f>F64</f>
        <v>0</v>
      </c>
      <c r="G65" s="41">
        <f>G64</f>
        <v>42.652128030603002</v>
      </c>
      <c r="H65" s="41">
        <f>SUM(D65:G65)</f>
        <v>313.61694635545399</v>
      </c>
    </row>
    <row r="66" spans="1:8" ht="16.95" customHeight="1">
      <c r="A66" s="2"/>
      <c r="B66" s="33"/>
      <c r="C66" s="33" t="s">
        <v>84</v>
      </c>
      <c r="D66" s="41">
        <f>D65+D62</f>
        <v>8995.4436924106594</v>
      </c>
      <c r="E66" s="41">
        <f>E65+E62</f>
        <v>307.68173674254302</v>
      </c>
      <c r="F66" s="41">
        <f>F65+F62</f>
        <v>0</v>
      </c>
      <c r="G66" s="41">
        <f>G65+G62</f>
        <v>1464.3897290507</v>
      </c>
      <c r="H66" s="41">
        <f>SUM(D66:G66)</f>
        <v>10767.5151582039</v>
      </c>
    </row>
    <row r="67" spans="1:8" ht="16.95" customHeight="1">
      <c r="A67" s="2"/>
      <c r="B67" s="33"/>
      <c r="C67" s="33" t="s">
        <v>85</v>
      </c>
      <c r="D67" s="41"/>
      <c r="E67" s="41"/>
      <c r="F67" s="41"/>
      <c r="G67" s="41"/>
      <c r="H67" s="41"/>
    </row>
    <row r="68" spans="1:8" ht="16.95" customHeight="1">
      <c r="A68" s="2">
        <v>10</v>
      </c>
      <c r="B68" s="2" t="s">
        <v>86</v>
      </c>
      <c r="C68" s="48" t="s">
        <v>87</v>
      </c>
      <c r="D68" s="41">
        <f>D66*20%</f>
        <v>1799.0887384821301</v>
      </c>
      <c r="E68" s="41">
        <f>E66*20%</f>
        <v>61.5363473485085</v>
      </c>
      <c r="F68" s="41">
        <f>F66*20%</f>
        <v>0</v>
      </c>
      <c r="G68" s="41">
        <f>G66*20%</f>
        <v>292.877945810141</v>
      </c>
      <c r="H68" s="41">
        <f>SUM(D68:G68)</f>
        <v>2153.5030316407801</v>
      </c>
    </row>
    <row r="69" spans="1:8" ht="16.95" customHeight="1">
      <c r="A69" s="2"/>
      <c r="B69" s="33"/>
      <c r="C69" s="33" t="s">
        <v>88</v>
      </c>
      <c r="D69" s="41">
        <f>D68</f>
        <v>1799.0887384821301</v>
      </c>
      <c r="E69" s="41">
        <f>E68</f>
        <v>61.5363473485085</v>
      </c>
      <c r="F69" s="41">
        <f>F68</f>
        <v>0</v>
      </c>
      <c r="G69" s="41">
        <f>G68</f>
        <v>292.877945810141</v>
      </c>
      <c r="H69" s="41">
        <f>SUM(D69:G69)</f>
        <v>2153.5030316407801</v>
      </c>
    </row>
    <row r="70" spans="1:8" ht="16.95" customHeight="1">
      <c r="A70" s="2"/>
      <c r="B70" s="33"/>
      <c r="C70" s="33" t="s">
        <v>89</v>
      </c>
      <c r="D70" s="41">
        <f>D69+D66</f>
        <v>10794.532430892799</v>
      </c>
      <c r="E70" s="41">
        <f>E69+E66</f>
        <v>369.21808409105103</v>
      </c>
      <c r="F70" s="41">
        <f>F69+F66</f>
        <v>0</v>
      </c>
      <c r="G70" s="41">
        <f>G69+G66</f>
        <v>1757.2676748608401</v>
      </c>
      <c r="H70" s="41">
        <f>SUM(D70:G70)</f>
        <v>12921.018189844701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5" sqref="B5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6237.4530842034001</v>
      </c>
      <c r="E13" s="32">
        <v>103.64131942615001</v>
      </c>
      <c r="F13" s="32">
        <v>0</v>
      </c>
      <c r="G13" s="32">
        <v>0</v>
      </c>
      <c r="H13" s="32">
        <v>6341.0944036295004</v>
      </c>
      <c r="J13" s="20"/>
    </row>
    <row r="14" spans="1:14" ht="16.95" customHeight="1">
      <c r="A14" s="2"/>
      <c r="B14" s="33"/>
      <c r="C14" s="33" t="s">
        <v>97</v>
      </c>
      <c r="D14" s="32">
        <v>6237.4530842034001</v>
      </c>
      <c r="E14" s="32">
        <v>103.64131942615001</v>
      </c>
      <c r="F14" s="32">
        <v>0</v>
      </c>
      <c r="G14" s="32">
        <v>0</v>
      </c>
      <c r="H14" s="32">
        <v>6341.0944036295004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63</v>
      </c>
      <c r="D13" s="32">
        <v>0</v>
      </c>
      <c r="E13" s="32">
        <v>0</v>
      </c>
      <c r="F13" s="32">
        <v>0</v>
      </c>
      <c r="G13" s="32">
        <v>73.439591187123</v>
      </c>
      <c r="H13" s="32">
        <v>73.439591187123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73.439591187123</v>
      </c>
      <c r="H14" s="32">
        <v>73.439591187123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77</v>
      </c>
      <c r="D13" s="32">
        <v>0</v>
      </c>
      <c r="E13" s="32">
        <v>0</v>
      </c>
      <c r="F13" s="32">
        <v>0</v>
      </c>
      <c r="G13" s="32">
        <v>728.08421052632002</v>
      </c>
      <c r="H13" s="32">
        <v>728.08421052632002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728.08421052632002</v>
      </c>
      <c r="H14" s="32">
        <v>728.08421052632002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2066.25</v>
      </c>
      <c r="E13" s="32">
        <v>180.38</v>
      </c>
      <c r="F13" s="32">
        <v>0</v>
      </c>
      <c r="G13" s="32">
        <v>0</v>
      </c>
      <c r="H13" s="32">
        <v>2246.63</v>
      </c>
      <c r="J13" s="20"/>
    </row>
    <row r="14" spans="1:14" ht="16.95" customHeight="1">
      <c r="A14" s="2"/>
      <c r="B14" s="33"/>
      <c r="C14" s="33" t="s">
        <v>97</v>
      </c>
      <c r="D14" s="32">
        <v>2066.25</v>
      </c>
      <c r="E14" s="32">
        <v>180.38</v>
      </c>
      <c r="F14" s="32">
        <v>0</v>
      </c>
      <c r="G14" s="32">
        <v>0</v>
      </c>
      <c r="H14" s="32">
        <v>2246.63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/>
  <cols>
    <col min="1" max="1" width="10.6640625" style="20" customWidth="1"/>
    <col min="2" max="2" width="51.44140625" style="20" customWidth="1"/>
    <col min="3" max="3" width="66.6640625" style="20" customWidth="1"/>
    <col min="4" max="4" width="30.664062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6640625" style="20"/>
    <col min="12" max="12" width="9.33203125" style="20" customWidth="1"/>
    <col min="13" max="13" width="17.33203125" style="20" customWidth="1"/>
    <col min="14" max="14" width="8.664062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94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77</v>
      </c>
      <c r="D13" s="32">
        <v>0</v>
      </c>
      <c r="E13" s="32">
        <v>0</v>
      </c>
      <c r="F13" s="32">
        <v>0</v>
      </c>
      <c r="G13" s="32">
        <v>257.95499999999998</v>
      </c>
      <c r="H13" s="32">
        <v>257.95499999999998</v>
      </c>
      <c r="J13" s="20"/>
    </row>
    <row r="14" spans="1:14" ht="16.95" customHeight="1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257.95499999999998</v>
      </c>
      <c r="H14" s="32">
        <v>257.95499999999998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75" workbookViewId="0">
      <selection activeCell="H3" sqref="H3:H48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2" customHeight="1">
      <c r="A1" s="10" t="s">
        <v>102</v>
      </c>
      <c r="B1" s="10" t="s">
        <v>103</v>
      </c>
      <c r="C1" s="10" t="s">
        <v>104</v>
      </c>
      <c r="D1" s="10" t="s">
        <v>105</v>
      </c>
      <c r="E1" s="10" t="s">
        <v>106</v>
      </c>
      <c r="F1" s="10" t="s">
        <v>107</v>
      </c>
      <c r="G1" s="10" t="s">
        <v>108</v>
      </c>
      <c r="H1" s="10" t="s">
        <v>109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43</v>
      </c>
      <c r="B3" s="94"/>
      <c r="C3" s="11"/>
      <c r="D3" s="12">
        <v>6341.0944036295004</v>
      </c>
      <c r="E3" s="13"/>
      <c r="F3" s="13"/>
      <c r="G3" s="13"/>
      <c r="H3" s="14"/>
    </row>
    <row r="4" spans="1:8">
      <c r="A4" s="99" t="s">
        <v>110</v>
      </c>
      <c r="B4" s="15" t="s">
        <v>111</v>
      </c>
      <c r="C4" s="11"/>
      <c r="D4" s="12">
        <v>6237.4530842034001</v>
      </c>
      <c r="E4" s="13"/>
      <c r="F4" s="13"/>
      <c r="G4" s="13"/>
      <c r="H4" s="14"/>
    </row>
    <row r="5" spans="1:8">
      <c r="A5" s="99"/>
      <c r="B5" s="15" t="s">
        <v>112</v>
      </c>
      <c r="C5" s="10"/>
      <c r="D5" s="12">
        <v>103.64131942615001</v>
      </c>
      <c r="E5" s="13"/>
      <c r="F5" s="13"/>
      <c r="G5" s="13"/>
      <c r="H5" s="16"/>
    </row>
    <row r="6" spans="1:8">
      <c r="A6" s="100"/>
      <c r="B6" s="15" t="s">
        <v>113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114</v>
      </c>
      <c r="C7" s="10"/>
      <c r="D7" s="12">
        <v>0</v>
      </c>
      <c r="E7" s="13"/>
      <c r="F7" s="13"/>
      <c r="G7" s="13"/>
      <c r="H7" s="16"/>
    </row>
    <row r="8" spans="1:8">
      <c r="A8" s="95" t="s">
        <v>96</v>
      </c>
      <c r="B8" s="96"/>
      <c r="C8" s="99" t="s">
        <v>115</v>
      </c>
      <c r="D8" s="17">
        <v>6341.0944036295004</v>
      </c>
      <c r="E8" s="13">
        <v>1.2</v>
      </c>
      <c r="F8" s="13" t="s">
        <v>116</v>
      </c>
      <c r="G8" s="17">
        <v>5284.2453363578998</v>
      </c>
      <c r="H8" s="16"/>
    </row>
    <row r="9" spans="1:8">
      <c r="A9" s="101">
        <v>1</v>
      </c>
      <c r="B9" s="15" t="s">
        <v>111</v>
      </c>
      <c r="C9" s="99"/>
      <c r="D9" s="17">
        <v>6237.4530842034001</v>
      </c>
      <c r="E9" s="13"/>
      <c r="F9" s="13"/>
      <c r="G9" s="13"/>
      <c r="H9" s="100" t="s">
        <v>43</v>
      </c>
    </row>
    <row r="10" spans="1:8">
      <c r="A10" s="99"/>
      <c r="B10" s="15" t="s">
        <v>112</v>
      </c>
      <c r="C10" s="99"/>
      <c r="D10" s="17">
        <v>103.64131942615001</v>
      </c>
      <c r="E10" s="13"/>
      <c r="F10" s="13"/>
      <c r="G10" s="13"/>
      <c r="H10" s="100"/>
    </row>
    <row r="11" spans="1:8">
      <c r="A11" s="99"/>
      <c r="B11" s="15" t="s">
        <v>113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114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63</v>
      </c>
      <c r="B13" s="94"/>
      <c r="C13" s="10"/>
      <c r="D13" s="12">
        <v>73.439591187123</v>
      </c>
      <c r="E13" s="13"/>
      <c r="F13" s="13"/>
      <c r="G13" s="13"/>
      <c r="H13" s="16"/>
    </row>
    <row r="14" spans="1:8">
      <c r="A14" s="99" t="s">
        <v>117</v>
      </c>
      <c r="B14" s="15" t="s">
        <v>111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112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113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114</v>
      </c>
      <c r="C17" s="10"/>
      <c r="D17" s="12">
        <v>73.439591187123</v>
      </c>
      <c r="E17" s="13"/>
      <c r="F17" s="13"/>
      <c r="G17" s="13"/>
      <c r="H17" s="16"/>
    </row>
    <row r="18" spans="1:8">
      <c r="A18" s="95" t="s">
        <v>63</v>
      </c>
      <c r="B18" s="96"/>
      <c r="C18" s="99" t="s">
        <v>115</v>
      </c>
      <c r="D18" s="17">
        <v>73.439591187123</v>
      </c>
      <c r="E18" s="13">
        <v>1.2</v>
      </c>
      <c r="F18" s="13" t="s">
        <v>116</v>
      </c>
      <c r="G18" s="17">
        <v>61.199659322602002</v>
      </c>
      <c r="H18" s="16"/>
    </row>
    <row r="19" spans="1:8">
      <c r="A19" s="101">
        <v>1</v>
      </c>
      <c r="B19" s="15" t="s">
        <v>111</v>
      </c>
      <c r="C19" s="99"/>
      <c r="D19" s="17">
        <v>0</v>
      </c>
      <c r="E19" s="13"/>
      <c r="F19" s="13"/>
      <c r="G19" s="13"/>
      <c r="H19" s="100" t="s">
        <v>43</v>
      </c>
    </row>
    <row r="20" spans="1:8">
      <c r="A20" s="99"/>
      <c r="B20" s="15" t="s">
        <v>112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113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114</v>
      </c>
      <c r="C22" s="99"/>
      <c r="D22" s="17">
        <v>73.439591187123</v>
      </c>
      <c r="E22" s="13"/>
      <c r="F22" s="13"/>
      <c r="G22" s="13"/>
      <c r="H22" s="100"/>
    </row>
    <row r="23" spans="1:8" ht="24.6">
      <c r="A23" s="97" t="s">
        <v>77</v>
      </c>
      <c r="B23" s="94"/>
      <c r="C23" s="10"/>
      <c r="D23" s="12">
        <v>986.03921052631995</v>
      </c>
      <c r="E23" s="13"/>
      <c r="F23" s="13"/>
      <c r="G23" s="13"/>
      <c r="H23" s="16"/>
    </row>
    <row r="24" spans="1:8">
      <c r="A24" s="99" t="s">
        <v>118</v>
      </c>
      <c r="B24" s="15" t="s">
        <v>111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112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113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114</v>
      </c>
      <c r="C27" s="10"/>
      <c r="D27" s="12">
        <v>986.03921052631995</v>
      </c>
      <c r="E27" s="13"/>
      <c r="F27" s="13"/>
      <c r="G27" s="13"/>
      <c r="H27" s="16"/>
    </row>
    <row r="28" spans="1:8">
      <c r="A28" s="95" t="s">
        <v>77</v>
      </c>
      <c r="B28" s="96"/>
      <c r="C28" s="99" t="s">
        <v>115</v>
      </c>
      <c r="D28" s="17">
        <v>728.08421052632002</v>
      </c>
      <c r="E28" s="13">
        <v>1.2</v>
      </c>
      <c r="F28" s="13" t="s">
        <v>116</v>
      </c>
      <c r="G28" s="17">
        <v>606.73684210526005</v>
      </c>
      <c r="H28" s="16"/>
    </row>
    <row r="29" spans="1:8">
      <c r="A29" s="101">
        <v>1</v>
      </c>
      <c r="B29" s="15" t="s">
        <v>111</v>
      </c>
      <c r="C29" s="99"/>
      <c r="D29" s="17">
        <v>0</v>
      </c>
      <c r="E29" s="13"/>
      <c r="F29" s="13"/>
      <c r="G29" s="13"/>
      <c r="H29" s="100" t="s">
        <v>43</v>
      </c>
    </row>
    <row r="30" spans="1:8">
      <c r="A30" s="99"/>
      <c r="B30" s="15" t="s">
        <v>112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113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114</v>
      </c>
      <c r="C32" s="99"/>
      <c r="D32" s="17">
        <v>728.08421052632002</v>
      </c>
      <c r="E32" s="13"/>
      <c r="F32" s="13"/>
      <c r="G32" s="13"/>
      <c r="H32" s="100"/>
    </row>
    <row r="33" spans="1:8">
      <c r="A33" s="95" t="s">
        <v>77</v>
      </c>
      <c r="B33" s="96"/>
      <c r="C33" s="99" t="s">
        <v>119</v>
      </c>
      <c r="D33" s="17">
        <v>257.95499999999998</v>
      </c>
      <c r="E33" s="13">
        <v>29</v>
      </c>
      <c r="F33" s="13" t="s">
        <v>120</v>
      </c>
      <c r="G33" s="17">
        <v>8.8949999999999996</v>
      </c>
      <c r="H33" s="16"/>
    </row>
    <row r="34" spans="1:8">
      <c r="A34" s="101">
        <v>2</v>
      </c>
      <c r="B34" s="15" t="s">
        <v>111</v>
      </c>
      <c r="C34" s="99"/>
      <c r="D34" s="17">
        <v>0</v>
      </c>
      <c r="E34" s="13"/>
      <c r="F34" s="13"/>
      <c r="G34" s="13"/>
      <c r="H34" s="100" t="s">
        <v>43</v>
      </c>
    </row>
    <row r="35" spans="1:8">
      <c r="A35" s="99"/>
      <c r="B35" s="15" t="s">
        <v>112</v>
      </c>
      <c r="C35" s="99"/>
      <c r="D35" s="17">
        <v>0</v>
      </c>
      <c r="E35" s="13"/>
      <c r="F35" s="13"/>
      <c r="G35" s="13"/>
      <c r="H35" s="100"/>
    </row>
    <row r="36" spans="1:8">
      <c r="A36" s="99"/>
      <c r="B36" s="15" t="s">
        <v>113</v>
      </c>
      <c r="C36" s="99"/>
      <c r="D36" s="17">
        <v>0</v>
      </c>
      <c r="E36" s="13"/>
      <c r="F36" s="13"/>
      <c r="G36" s="13"/>
      <c r="H36" s="100"/>
    </row>
    <row r="37" spans="1:8">
      <c r="A37" s="99"/>
      <c r="B37" s="15" t="s">
        <v>114</v>
      </c>
      <c r="C37" s="99"/>
      <c r="D37" s="17">
        <v>257.95499999999998</v>
      </c>
      <c r="E37" s="13"/>
      <c r="F37" s="13"/>
      <c r="G37" s="13"/>
      <c r="H37" s="100"/>
    </row>
    <row r="38" spans="1:8" ht="24.6">
      <c r="A38" s="97"/>
      <c r="B38" s="94"/>
      <c r="C38" s="10"/>
      <c r="D38" s="12">
        <v>2246.63</v>
      </c>
      <c r="E38" s="13"/>
      <c r="F38" s="13"/>
      <c r="G38" s="13"/>
      <c r="H38" s="16"/>
    </row>
    <row r="39" spans="1:8">
      <c r="A39" s="99" t="s">
        <v>110</v>
      </c>
      <c r="B39" s="15" t="s">
        <v>111</v>
      </c>
      <c r="C39" s="10"/>
      <c r="D39" s="12">
        <v>2066.25</v>
      </c>
      <c r="E39" s="13"/>
      <c r="F39" s="13"/>
      <c r="G39" s="13"/>
      <c r="H39" s="16"/>
    </row>
    <row r="40" spans="1:8">
      <c r="A40" s="99"/>
      <c r="B40" s="15" t="s">
        <v>112</v>
      </c>
      <c r="C40" s="10"/>
      <c r="D40" s="12">
        <v>180.38</v>
      </c>
      <c r="E40" s="13"/>
      <c r="F40" s="13"/>
      <c r="G40" s="13"/>
      <c r="H40" s="16"/>
    </row>
    <row r="41" spans="1:8">
      <c r="A41" s="99"/>
      <c r="B41" s="15" t="s">
        <v>113</v>
      </c>
      <c r="C41" s="10"/>
      <c r="D41" s="12">
        <v>0</v>
      </c>
      <c r="E41" s="13"/>
      <c r="F41" s="13"/>
      <c r="G41" s="13"/>
      <c r="H41" s="16"/>
    </row>
    <row r="42" spans="1:8">
      <c r="A42" s="99"/>
      <c r="B42" s="15" t="s">
        <v>114</v>
      </c>
      <c r="C42" s="10"/>
      <c r="D42" s="12">
        <v>0</v>
      </c>
      <c r="E42" s="13"/>
      <c r="F42" s="13"/>
      <c r="G42" s="13"/>
      <c r="H42" s="16"/>
    </row>
    <row r="43" spans="1:8">
      <c r="A43" s="95" t="s">
        <v>96</v>
      </c>
      <c r="B43" s="96"/>
      <c r="C43" s="99" t="s">
        <v>119</v>
      </c>
      <c r="D43" s="17">
        <v>2246.63</v>
      </c>
      <c r="E43" s="13">
        <v>29</v>
      </c>
      <c r="F43" s="13" t="s">
        <v>120</v>
      </c>
      <c r="G43" s="17">
        <v>77.47</v>
      </c>
      <c r="H43" s="16"/>
    </row>
    <row r="44" spans="1:8">
      <c r="A44" s="101">
        <v>1</v>
      </c>
      <c r="B44" s="15" t="s">
        <v>111</v>
      </c>
      <c r="C44" s="99"/>
      <c r="D44" s="17">
        <v>2066.25</v>
      </c>
      <c r="E44" s="13"/>
      <c r="F44" s="13"/>
      <c r="G44" s="13"/>
      <c r="H44" s="100" t="s">
        <v>43</v>
      </c>
    </row>
    <row r="45" spans="1:8">
      <c r="A45" s="99"/>
      <c r="B45" s="15" t="s">
        <v>112</v>
      </c>
      <c r="C45" s="99"/>
      <c r="D45" s="17">
        <v>180.38</v>
      </c>
      <c r="E45" s="13"/>
      <c r="F45" s="13"/>
      <c r="G45" s="13"/>
      <c r="H45" s="100"/>
    </row>
    <row r="46" spans="1:8">
      <c r="A46" s="99"/>
      <c r="B46" s="15" t="s">
        <v>113</v>
      </c>
      <c r="C46" s="99"/>
      <c r="D46" s="17">
        <v>0</v>
      </c>
      <c r="E46" s="13"/>
      <c r="F46" s="13"/>
      <c r="G46" s="13"/>
      <c r="H46" s="100"/>
    </row>
    <row r="47" spans="1:8">
      <c r="A47" s="99"/>
      <c r="B47" s="15" t="s">
        <v>114</v>
      </c>
      <c r="C47" s="99"/>
      <c r="D47" s="17">
        <v>0</v>
      </c>
      <c r="E47" s="13"/>
      <c r="F47" s="13"/>
      <c r="G47" s="13"/>
      <c r="H47" s="100"/>
    </row>
    <row r="48" spans="1:8">
      <c r="A48" s="18"/>
      <c r="C48" s="18"/>
      <c r="D48" s="7"/>
      <c r="E48" s="7"/>
      <c r="F48" s="7"/>
      <c r="G48" s="7"/>
      <c r="H48" s="19"/>
    </row>
    <row r="50" spans="1:8">
      <c r="A50" s="98" t="s">
        <v>121</v>
      </c>
      <c r="B50" s="98"/>
      <c r="C50" s="98"/>
      <c r="D50" s="98"/>
      <c r="E50" s="98"/>
      <c r="F50" s="98"/>
      <c r="G50" s="98"/>
      <c r="H50" s="98"/>
    </row>
    <row r="51" spans="1:8">
      <c r="A51" s="98" t="s">
        <v>122</v>
      </c>
      <c r="B51" s="98"/>
      <c r="C51" s="98"/>
      <c r="D51" s="98"/>
      <c r="E51" s="98"/>
      <c r="F51" s="98"/>
      <c r="G51" s="98"/>
      <c r="H51" s="98"/>
    </row>
  </sheetData>
  <mergeCells count="30">
    <mergeCell ref="H19:H22"/>
    <mergeCell ref="H29:H32"/>
    <mergeCell ref="H34:H37"/>
    <mergeCell ref="H44:H47"/>
    <mergeCell ref="A51:H51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C8:C12"/>
    <mergeCell ref="C18:C22"/>
    <mergeCell ref="C28:C32"/>
    <mergeCell ref="C33:C37"/>
    <mergeCell ref="C43:C47"/>
    <mergeCell ref="H9:H12"/>
    <mergeCell ref="A28:B28"/>
    <mergeCell ref="A33:B33"/>
    <mergeCell ref="A38:B38"/>
    <mergeCell ref="A43:B43"/>
    <mergeCell ref="A50:H50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664062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123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124</v>
      </c>
      <c r="B3" s="2" t="s">
        <v>125</v>
      </c>
      <c r="C3" s="2" t="s">
        <v>126</v>
      </c>
      <c r="D3" s="2" t="s">
        <v>127</v>
      </c>
      <c r="E3" s="2" t="s">
        <v>128</v>
      </c>
      <c r="F3" s="2" t="s">
        <v>129</v>
      </c>
      <c r="G3" s="2" t="s">
        <v>130</v>
      </c>
      <c r="H3" s="2" t="s">
        <v>131</v>
      </c>
    </row>
    <row r="4" spans="1:8" ht="39" customHeight="1">
      <c r="A4" s="3" t="s">
        <v>132</v>
      </c>
      <c r="B4" s="4" t="s">
        <v>116</v>
      </c>
      <c r="C4" s="5">
        <v>1.3465263157895</v>
      </c>
      <c r="D4" s="5">
        <v>900.30388838926001</v>
      </c>
      <c r="E4" s="4">
        <v>0.4</v>
      </c>
      <c r="F4" s="4"/>
      <c r="G4" s="5">
        <v>1212.2828779237</v>
      </c>
      <c r="H4" s="6"/>
    </row>
    <row r="5" spans="1:8" ht="39" customHeight="1">
      <c r="A5" s="3" t="s">
        <v>133</v>
      </c>
      <c r="B5" s="4" t="s">
        <v>120</v>
      </c>
      <c r="C5" s="5">
        <v>30.315789473683999</v>
      </c>
      <c r="D5" s="5">
        <v>81.798315329532997</v>
      </c>
      <c r="E5" s="4">
        <v>0.4</v>
      </c>
      <c r="F5" s="4"/>
      <c r="G5" s="5">
        <v>2479.7805068322</v>
      </c>
      <c r="H5" s="6"/>
    </row>
    <row r="6" spans="1:8" ht="39" customHeight="1">
      <c r="A6" s="3" t="s">
        <v>134</v>
      </c>
      <c r="B6" s="4" t="s">
        <v>120</v>
      </c>
      <c r="C6" s="5">
        <v>5.0526315789474001</v>
      </c>
      <c r="D6" s="5">
        <v>19.871333705078001</v>
      </c>
      <c r="E6" s="4">
        <v>0.4</v>
      </c>
      <c r="F6" s="4"/>
      <c r="G6" s="5">
        <v>100.40252819408001</v>
      </c>
      <c r="H6" s="6"/>
    </row>
    <row r="7" spans="1:8" ht="39" customHeight="1">
      <c r="A7" s="3" t="s">
        <v>135</v>
      </c>
      <c r="B7" s="4" t="s">
        <v>120</v>
      </c>
      <c r="C7" s="5">
        <v>130.5</v>
      </c>
      <c r="D7" s="5">
        <v>4.8225376529421</v>
      </c>
      <c r="E7" s="4"/>
      <c r="F7" s="4"/>
      <c r="G7" s="5">
        <v>629.34116370894003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2025-11-18T08:34:41Z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44249EDC23CB4EC3A1581F57B698DDE7_12</vt:lpwstr>
  </property>
  <property fmtid="{D5CDD505-2E9C-101B-9397-08002B2CF9AE}" pid="3" name="KSOProductBuildVer">
    <vt:lpwstr>1049-12.2.0.20795</vt:lpwstr>
  </property>
</Properties>
</file>